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0" yWindow="5175" windowWidth="23475" windowHeight="6945"/>
  </bookViews>
  <sheets>
    <sheet name="ул Салтыкова-Щедрина д. 54" sheetId="1" r:id="rId1"/>
  </sheets>
  <externalReferences>
    <externalReference r:id="rId2"/>
  </externalReferences>
  <definedNames>
    <definedName name="АДРЕС" localSheetId="0">'ул Салтыкова-Щедрина д. 54'!$B$3</definedName>
    <definedName name="АДРЕС">#REF!</definedName>
    <definedName name="АДРЕС2">#REF!</definedName>
    <definedName name="ВХДОЛГ" localSheetId="0">'ул Салтыкова-Щедрина д. 54'!$G$9</definedName>
    <definedName name="ВХДОЛГ">#REF!</definedName>
    <definedName name="ВХСАЛЬДО" localSheetId="0">'ул Салтыкова-Щедрина д. 54'!$D$9</definedName>
    <definedName name="ВХСАЛЬДО">#REF!</definedName>
    <definedName name="ВХСАЛЬДО3МЕС">#REF!</definedName>
    <definedName name="ДОГОВОР" localSheetId="0">'ул Салтыкова-Щедрина д. 54'!$B$4</definedName>
    <definedName name="ДОГОВОР">#REF!</definedName>
    <definedName name="ДОЛГ" localSheetId="0">'ул Салтыкова-Щедрина д. 54'!$A$9</definedName>
    <definedName name="ДОЛГ">#REF!</definedName>
    <definedName name="ЗАТРАЧЕНОК" localSheetId="0">'ул Салтыкова-Щедрина д. 54'!$D$41</definedName>
    <definedName name="ЗАТРАЧЕНОК">#REF!</definedName>
    <definedName name="ЗАТРАЧЕНОТ" localSheetId="0">'ул Салтыкова-Щедрина д. 54'!$D$40</definedName>
    <definedName name="ЗАТРАЧЕНОТ">#REF!</definedName>
    <definedName name="ЗАТРЕМ" localSheetId="0">'ул Салтыкова-Щедрина д. 54'!$D$57</definedName>
    <definedName name="ЗАТРЕМ">#REF!</definedName>
    <definedName name="ИСХДОЛГ" localSheetId="0">'ул Салтыкова-Щедрина д. 54'!$G$46</definedName>
    <definedName name="ИСХДОЛГ">#REF!</definedName>
    <definedName name="ИСХСАЛЬДО" localSheetId="0">'ул Салтыкова-Щедрина д. 54'!$D$46</definedName>
    <definedName name="ИСХСАЛЬДО">#REF!</definedName>
    <definedName name="ИСХСАЛЬДО3МЕС">#REF!</definedName>
    <definedName name="КАП" localSheetId="0">'ул Салтыкова-Щедрина д. 54'!$C$41</definedName>
    <definedName name="КАП">#REF!</definedName>
    <definedName name="КАПРЕМ">#REF!</definedName>
    <definedName name="КПЕРЕЧИСК" localSheetId="0">'ул Салтыкова-Щедрина д. 54'!$G$41</definedName>
    <definedName name="КПЕРЕЧИСК">#REF!</definedName>
    <definedName name="КПЕРЕЧИСТ" localSheetId="0">'ул Салтыкова-Щедрина д. 54'!$G$40</definedName>
    <definedName name="КПЕРЕЧИСТ">#REF!</definedName>
    <definedName name="НАЧЗАГОД">#REF!</definedName>
    <definedName name="НАЧЗАГОДНЕЖ">#REF!</definedName>
    <definedName name="НАЧРЕМ" localSheetId="0">'ул Салтыкова-Щедрина д. 54'!$D$55</definedName>
    <definedName name="НАЧРЕМ">#REF!</definedName>
    <definedName name="НЕЖНАЧРЕМ" localSheetId="0">'ул Салтыкова-Щедрина д. 54'!$D$56</definedName>
    <definedName name="НЕЖНАЧРЕМ">#REF!</definedName>
    <definedName name="ОПАЛЧЕНОТ" localSheetId="0">'ул Салтыкова-Щедрина д. 54'!$E$40</definedName>
    <definedName name="ОПАЛЧЕНОТ">#REF!</definedName>
    <definedName name="ОПЛАЧЕНОК" localSheetId="0">'ул Салтыкова-Щедрина д. 54'!$E$41</definedName>
    <definedName name="ОПЛАЧЕНОК">#REF!</definedName>
    <definedName name="ОСВОЕНО">#REF!</definedName>
    <definedName name="ОСТ" localSheetId="0">'ул Салтыкова-Щедрина д. 54'!$A$46</definedName>
    <definedName name="ОСТ">#REF!</definedName>
    <definedName name="ПЛОЩАДЬ" localSheetId="0">'ул Салтыкова-Щедрина д. 54'!$B$5</definedName>
    <definedName name="ПЛОЩАДЬ">#REF!</definedName>
    <definedName name="ПЛОЩАДЬДОМА">#REF!</definedName>
    <definedName name="РАЗМЕРПЛАТЫ" localSheetId="0">'ул Салтыкова-Щедрина д. 54'!$C$11</definedName>
    <definedName name="РАЗМЕРПЛАТЫ">#REF!</definedName>
    <definedName name="СНРЕМ" localSheetId="0">'ул Салтыкова-Щедрина д. 54'!$D$54</definedName>
    <definedName name="СНРЕМ">#REF!</definedName>
    <definedName name="ТАРОТОП" localSheetId="0">'ул Салтыкова-Щедрина д. 54'!$C$16</definedName>
    <definedName name="ТАРОТОП">#REF!</definedName>
    <definedName name="ТАРХВС" localSheetId="0">'ул Салтыкова-Щедрина д. 54'!$C$17</definedName>
    <definedName name="ТАРХВС">#REF!</definedName>
    <definedName name="ТБО" localSheetId="0">'ул Салтыкова-Щедрина д. 54'!$C$13</definedName>
    <definedName name="ТБО">#REF!</definedName>
    <definedName name="ТБОНАЧ" localSheetId="0">'ул Салтыкова-Щедрина д. 54'!$D$13</definedName>
    <definedName name="ТБОНАЧ">#REF!</definedName>
    <definedName name="ТБОНЕД" localSheetId="0">'ул Салтыкова-Щедрина д. 54'!$F$13</definedName>
    <definedName name="ТБОНЕД">#REF!</definedName>
    <definedName name="ТБООПЛ" localSheetId="0">'ул Салтыкова-Щедрина д. 54'!$E$13</definedName>
    <definedName name="ТБООПЛ">#REF!</definedName>
    <definedName name="ТБОПОСТ" localSheetId="0">'ул Салтыкова-Щедрина д. 54'!$G$13</definedName>
    <definedName name="ТБОПОСТ">#REF!</definedName>
    <definedName name="ТЕК" localSheetId="0">'ул Салтыкова-Щедрина д. 54'!$C$40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F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F26" i="1" s="1"/>
  <c r="G16" i="1"/>
  <c r="G26" i="1" s="1"/>
  <c r="F16" i="1"/>
  <c r="E14" i="1"/>
  <c r="D14" i="1"/>
  <c r="G13" i="1"/>
  <c r="G14" i="1" s="1"/>
  <c r="F13" i="1"/>
  <c r="F14" i="1" s="1"/>
  <c r="G44" i="1" l="1"/>
  <c r="F44" i="1"/>
</calcChain>
</file>

<file path=xl/sharedStrings.xml><?xml version="1.0" encoding="utf-8"?>
<sst xmlns="http://schemas.openxmlformats.org/spreadsheetml/2006/main" count="67" uniqueCount="63">
  <si>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</si>
  <si>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</si>
  <si>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Салтыкова-Щедрина д. 54</t>
  </si>
  <si>
    <t>Договор управления №:</t>
  </si>
  <si>
    <t xml:space="preserve">№ 223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</si>
  <si>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</si>
  <si>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</si>
  <si>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</si>
  <si>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</si>
  <si>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</si>
  <si>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</si>
  <si>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</si>
  <si>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</si>
  <si>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</si>
  <si>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</si>
  <si>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</si>
  <si>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</si>
  <si>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</si>
  <si>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</si>
  <si>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</si>
  <si>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</si>
  <si>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</si>
  <si>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</si>
  <si>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</si>
  <si>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</si>
  <si>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</si>
  <si>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</si>
  <si>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</si>
  <si>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</si>
  <si>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</si>
  <si>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</si>
  <si>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</si>
  <si>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</si>
  <si>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</si>
  <si>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</si>
  <si>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</si>
  <si>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</si>
  <si>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Виды работ</t>
  </si>
  <si>
    <t>Стоимость работ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</si>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</sst>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8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0" fillId="0" borderId="22" xfId="0" applyNumberFormat="1" applyBorder="1"/>
    <xf numFmtId="2" fontId="3" fillId="0" borderId="22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4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CS714"/>
  <sheetViews>
    <sheetView tabSelected="1" topLeftCell="A61" workbookViewId="0">
      <selection activeCell="A90" sqref="A90:G93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396.2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317433.56000000017</v>
      </c>
      <c r="E9" s="10" t="s">
        <v>8</v>
      </c>
      <c r="F9" s="11"/>
      <c r="G9" s="9">
        <v>262641.52000000008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38114.759999999995</v>
      </c>
      <c r="E13" s="24">
        <v>32787.500000000007</v>
      </c>
      <c r="F13" s="25">
        <f>ТБОНАЧ-ТБООПЛ</f>
        <v>5327.2599999999875</v>
      </c>
      <c r="G13" s="26">
        <f>ТБООПЛ</f>
        <v>32787.500000000007</v>
      </c>
    </row>
    <row r="14" spans="1:7" ht="13.5" thickBot="1" x14ac:dyDescent="0.25">
      <c r="A14" s="27"/>
      <c r="B14" s="28" t="s">
        <v>17</v>
      </c>
      <c r="C14" s="29"/>
      <c r="D14" s="30">
        <f>D13</f>
        <v>38114.759999999995</v>
      </c>
      <c r="E14" s="30">
        <f>E13</f>
        <v>32787.500000000007</v>
      </c>
      <c r="F14" s="30">
        <f>F13</f>
        <v>5327.2599999999875</v>
      </c>
      <c r="G14" s="30">
        <f>SUM(ТБОПОСТ)</f>
        <v>32787.500000000007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1832.43</v>
      </c>
      <c r="D16" s="24">
        <v>131741.32999999999</v>
      </c>
      <c r="E16" s="24">
        <v>115473.10999999999</v>
      </c>
      <c r="F16" s="25">
        <f t="shared" ref="F16:F25" si="0">D16-E16</f>
        <v>16268.220000000001</v>
      </c>
      <c r="G16" s="26">
        <f t="shared" ref="G16:G25" si="1">E16</f>
        <v>115473.10999999999</v>
      </c>
    </row>
    <row r="17" spans="1:7" x14ac:dyDescent="0.2">
      <c r="A17" s="34"/>
      <c r="B17" s="35" t="s">
        <v>20</v>
      </c>
      <c r="C17" s="23">
        <v>25.95</v>
      </c>
      <c r="D17" s="24">
        <v>60222.680000000008</v>
      </c>
      <c r="E17" s="24">
        <v>29694.889999999989</v>
      </c>
      <c r="F17" s="25">
        <f t="shared" si="0"/>
        <v>30527.790000000019</v>
      </c>
      <c r="G17" s="26">
        <f t="shared" si="1"/>
        <v>29694.889999999989</v>
      </c>
    </row>
    <row r="18" spans="1:7" x14ac:dyDescent="0.2">
      <c r="A18" s="34"/>
      <c r="B18" s="35" t="s">
        <v>21</v>
      </c>
      <c r="C18" s="23">
        <v>17.79</v>
      </c>
      <c r="D18" s="24">
        <v>41349.710000000006</v>
      </c>
      <c r="E18" s="24">
        <v>20342.860000000022</v>
      </c>
      <c r="F18" s="25">
        <f t="shared" si="0"/>
        <v>21006.849999999984</v>
      </c>
      <c r="G18" s="26">
        <f t="shared" si="1"/>
        <v>20342.860000000022</v>
      </c>
    </row>
    <row r="19" spans="1:7" x14ac:dyDescent="0.2">
      <c r="A19" s="34"/>
      <c r="B19" s="35" t="s">
        <v>22</v>
      </c>
      <c r="C19" s="23">
        <v>4.2300000000000004</v>
      </c>
      <c r="D19" s="24">
        <v>16778.550000000003</v>
      </c>
      <c r="E19" s="24">
        <v>30865.200000000004</v>
      </c>
      <c r="F19" s="25">
        <f t="shared" si="0"/>
        <v>-14086.650000000001</v>
      </c>
      <c r="G19" s="26">
        <f t="shared" si="1"/>
        <v>30865.200000000004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250092.27000000002</v>
      </c>
      <c r="E26" s="30">
        <f>SUM(E16:E25)</f>
        <v>196376.06</v>
      </c>
      <c r="F26" s="30">
        <f>SUM(F16:F25)</f>
        <v>53716.210000000014</v>
      </c>
      <c r="G26" s="30">
        <f>SUM(G16:G25)</f>
        <v>196376.06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16093.679999999998</v>
      </c>
      <c r="E28" s="24">
        <v>13336.359999999999</v>
      </c>
      <c r="F28" s="25">
        <f>D28-E28</f>
        <v>2757.3199999999997</v>
      </c>
      <c r="G28" s="26">
        <f t="shared" ref="G28:G37" si="2">E28</f>
        <v>13336.359999999999</v>
      </c>
    </row>
    <row r="29" spans="1:7" x14ac:dyDescent="0.2">
      <c r="A29" s="34"/>
      <c r="B29" s="35" t="s">
        <v>25</v>
      </c>
      <c r="C29" s="23">
        <v>6.64</v>
      </c>
      <c r="D29" s="24">
        <v>8358.4800000000014</v>
      </c>
      <c r="E29" s="24">
        <v>7738.0700000000015</v>
      </c>
      <c r="F29" s="25">
        <f>D29-E29</f>
        <v>620.40999999999985</v>
      </c>
      <c r="G29" s="26">
        <f t="shared" si="2"/>
        <v>7738.0700000000015</v>
      </c>
    </row>
    <row r="30" spans="1:7" x14ac:dyDescent="0.2">
      <c r="A30" s="34"/>
      <c r="B30" s="35"/>
      <c r="C30" s="23"/>
      <c r="D30" s="24"/>
      <c r="E30" s="24"/>
      <c r="F30" s="25">
        <f t="shared" ref="F30:F37" si="3">D30-E30</f>
        <v>0</v>
      </c>
      <c r="G30" s="26">
        <f t="shared" si="2"/>
        <v>0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26</v>
      </c>
      <c r="C38" s="29"/>
      <c r="D38" s="30">
        <f>SUM(D28:D37)</f>
        <v>24452.16</v>
      </c>
      <c r="E38" s="30">
        <f>SUM(E28:E37)</f>
        <v>21074.43</v>
      </c>
      <c r="F38" s="30">
        <f>SUM(F28:F37)</f>
        <v>3377.7299999999996</v>
      </c>
      <c r="G38" s="30">
        <f>SUM(G28:G37)</f>
        <v>21074.43</v>
      </c>
    </row>
    <row r="39" spans="1:7" ht="12.75" customHeight="1" x14ac:dyDescent="0.2">
      <c r="A39" s="16" t="s">
        <v>27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28</v>
      </c>
      <c r="C40" s="23">
        <v>1.6500000000000004</v>
      </c>
      <c r="D40" s="24">
        <v>7845.6000000000031</v>
      </c>
      <c r="E40" s="24">
        <v>6834.3200000000024</v>
      </c>
      <c r="F40" s="25">
        <f>ЗАТРАЧЕНОТ-ОПАЛЧЕНОТ</f>
        <v>1011.2800000000007</v>
      </c>
      <c r="G40" s="45">
        <v>0</v>
      </c>
    </row>
    <row r="41" spans="1:7" x14ac:dyDescent="0.2">
      <c r="A41" s="21"/>
      <c r="B41" s="35" t="s">
        <v>29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26</v>
      </c>
      <c r="C42" s="40"/>
      <c r="D42" s="30">
        <f>SUM(D40:D41)</f>
        <v>7845.6000000000031</v>
      </c>
      <c r="E42" s="30">
        <f>E41+E40</f>
        <v>6834.3200000000024</v>
      </c>
      <c r="F42" s="30">
        <f>F41+F40</f>
        <v>1011.2800000000007</v>
      </c>
      <c r="G42" s="30">
        <f>КПЕРЕЧИСТ+КПЕРЕЧИСК</f>
        <v>0</v>
      </c>
    </row>
    <row r="43" spans="1:7" x14ac:dyDescent="0.2">
      <c r="A43" s="31" t="s">
        <v>30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320504.79000000004</v>
      </c>
      <c r="E44" s="30">
        <f>E42+E38+E26+E14</f>
        <v>257072.31</v>
      </c>
      <c r="F44" s="30">
        <f>F42+F38+F26+F14</f>
        <v>63432.480000000003</v>
      </c>
      <c r="G44" s="30">
        <f>G42+G38+G26+G14</f>
        <v>250237.99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31</v>
      </c>
      <c r="B46" s="7"/>
      <c r="C46" s="8"/>
      <c r="D46" s="51">
        <v>380866.04000000027</v>
      </c>
      <c r="E46" s="10" t="s">
        <v>8</v>
      </c>
      <c r="F46" s="11"/>
      <c r="G46" s="9">
        <v>326288.71000000002</v>
      </c>
    </row>
    <row r="50" spans="1:7" ht="15" x14ac:dyDescent="0.25">
      <c r="A50" s="5" t="s">
        <v>32</v>
      </c>
      <c r="B50" s="5"/>
      <c r="C50" s="5"/>
      <c r="D50" s="6"/>
      <c r="E50" s="52"/>
      <c r="F50" s="52"/>
    </row>
    <row r="52" spans="1:7" x14ac:dyDescent="0.2">
      <c r="A52" s="3" t="s">
        <v>33</v>
      </c>
      <c r="C52" s="53"/>
      <c r="D52" s="53"/>
      <c r="E52" s="53"/>
    </row>
    <row r="54" spans="1:7" x14ac:dyDescent="0.2">
      <c r="A54" s="54" t="s">
        <v>34</v>
      </c>
      <c r="B54" s="55"/>
      <c r="C54" s="55"/>
      <c r="D54" s="56">
        <v>-96779.959999999977</v>
      </c>
      <c r="E54" s="56"/>
    </row>
    <row r="55" spans="1:7" x14ac:dyDescent="0.2">
      <c r="A55" s="54" t="s">
        <v>35</v>
      </c>
      <c r="B55" s="57"/>
      <c r="D55" s="56">
        <v>6834.3199999999979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36</v>
      </c>
      <c r="B57" s="59"/>
      <c r="C57" s="60"/>
      <c r="D57" s="61">
        <v>0</v>
      </c>
      <c r="E57" s="61"/>
      <c r="F57" s="60"/>
      <c r="G57" s="60"/>
    </row>
    <row r="58" spans="1:7" x14ac:dyDescent="0.2">
      <c r="A58" s="62" t="s">
        <v>37</v>
      </c>
      <c r="B58" s="62"/>
      <c r="C58" s="62"/>
      <c r="D58" s="62"/>
      <c r="E58" s="62"/>
      <c r="F58" s="62" t="s">
        <v>38</v>
      </c>
      <c r="G58" s="62"/>
    </row>
    <row r="59" spans="1:7" s="63" customFormat="1" x14ac:dyDescent="0.2">
      <c r="A59" s="63" t="s">
        <v>39</v>
      </c>
      <c r="D59" s="64">
        <v>-89945.639999999985</v>
      </c>
      <c r="E59" s="65"/>
    </row>
    <row r="60" spans="1:7" s="63" customFormat="1" x14ac:dyDescent="0.2"/>
    <row r="61" spans="1:7" s="63" customFormat="1" x14ac:dyDescent="0.2">
      <c r="A61" s="66" t="s">
        <v>40</v>
      </c>
    </row>
    <row r="62" spans="1:7" s="63" customFormat="1" x14ac:dyDescent="0.2"/>
    <row r="63" spans="1:7" s="63" customFormat="1" x14ac:dyDescent="0.2">
      <c r="A63" s="67" t="s">
        <v>41</v>
      </c>
      <c r="B63" s="67"/>
      <c r="D63" s="68">
        <v>-132.64999999999782</v>
      </c>
      <c r="E63" s="69"/>
    </row>
    <row r="64" spans="1:7" s="63" customFormat="1" x14ac:dyDescent="0.2">
      <c r="A64" s="67" t="s">
        <v>42</v>
      </c>
      <c r="B64" s="67"/>
      <c r="D64" s="70">
        <v>0</v>
      </c>
      <c r="E64" s="71"/>
    </row>
    <row r="65" spans="1:97" s="63" customFormat="1" x14ac:dyDescent="0.2">
      <c r="A65" s="67" t="s">
        <v>43</v>
      </c>
      <c r="B65" s="67"/>
      <c r="D65" s="70">
        <v>0</v>
      </c>
      <c r="E65" s="71"/>
    </row>
    <row r="66" spans="1:97" s="63" customFormat="1" x14ac:dyDescent="0.2">
      <c r="A66" s="67" t="s">
        <v>44</v>
      </c>
      <c r="B66" s="67"/>
      <c r="D66" s="70">
        <v>30916</v>
      </c>
      <c r="E66" s="71"/>
    </row>
    <row r="67" spans="1:97" s="63" customFormat="1" x14ac:dyDescent="0.2">
      <c r="A67" s="67" t="s">
        <v>45</v>
      </c>
      <c r="B67" s="67"/>
      <c r="D67" s="72">
        <v>0</v>
      </c>
      <c r="E67" s="73"/>
    </row>
    <row r="68" spans="1:97" s="63" customFormat="1" x14ac:dyDescent="0.2">
      <c r="A68" s="74" t="s">
        <v>37</v>
      </c>
      <c r="B68" s="74"/>
      <c r="C68" s="74"/>
      <c r="D68" s="74"/>
      <c r="E68" s="74"/>
      <c r="F68" s="74" t="s">
        <v>46</v>
      </c>
      <c r="G68" s="74"/>
    </row>
    <row r="69" spans="1:97" s="63" customFormat="1" x14ac:dyDescent="0.2">
      <c r="A69" s="75" t="s">
        <v>47</v>
      </c>
      <c r="B69" s="75"/>
      <c r="D69" s="64">
        <v>-132.64999999999782</v>
      </c>
      <c r="E69" s="65"/>
    </row>
    <row r="70" spans="1:97" s="63" customFormat="1" x14ac:dyDescent="0.2"/>
    <row r="71" spans="1:97" s="63" customFormat="1" x14ac:dyDescent="0.2"/>
    <row r="72" spans="1:97" s="63" customFormat="1" x14ac:dyDescent="0.2"/>
    <row r="73" spans="1:97" s="63" customFormat="1" x14ac:dyDescent="0.2"/>
    <row r="74" spans="1:97" s="63" customFormat="1" x14ac:dyDescent="0.2">
      <c r="A74" s="76" t="s">
        <v>48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6" t="s">
        <v>49</v>
      </c>
      <c r="B75" s="76"/>
      <c r="C75" s="76"/>
      <c r="D75" s="76"/>
      <c r="E75" s="76"/>
      <c r="F75" s="76"/>
      <c r="G75" s="7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50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7"/>
      <c r="B77" s="77"/>
      <c r="C77" s="77"/>
      <c r="D77" s="77"/>
      <c r="E77" s="77"/>
      <c r="F77" s="77"/>
      <c r="G77" s="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51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6" t="s">
        <v>52</v>
      </c>
      <c r="B79" s="76"/>
      <c r="C79" s="76"/>
      <c r="D79" s="76"/>
      <c r="E79" s="76"/>
      <c r="F79" s="76"/>
      <c r="G79" s="7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53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7"/>
      <c r="B81" s="77"/>
      <c r="C81" s="77"/>
      <c r="D81" s="77"/>
      <c r="E81" s="77"/>
      <c r="F81" s="77"/>
      <c r="G81" s="77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54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6" t="s">
        <v>55</v>
      </c>
      <c r="B83" s="76"/>
      <c r="C83" s="76"/>
      <c r="D83" s="76"/>
      <c r="E83" s="76"/>
      <c r="F83" s="76"/>
      <c r="G83" s="7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56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7"/>
      <c r="B85" s="77"/>
      <c r="C85" s="77"/>
      <c r="D85" s="77"/>
      <c r="E85" s="77"/>
      <c r="F85" s="77"/>
      <c r="G85" s="77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 s="76" t="s">
        <v>57</v>
      </c>
      <c r="B86" s="76"/>
      <c r="C86" s="76"/>
      <c r="D86" s="76"/>
      <c r="E86" s="76"/>
      <c r="F86" s="76"/>
      <c r="G86" s="7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 s="76" t="s">
        <v>58</v>
      </c>
      <c r="B87" s="76"/>
      <c r="C87" s="76"/>
      <c r="D87" s="76"/>
      <c r="E87" s="76"/>
      <c r="F87" s="76"/>
      <c r="G87" s="7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 t="s">
        <v>59</v>
      </c>
      <c r="B90" s="78"/>
      <c r="C90" s="78"/>
      <c r="D90" s="78"/>
      <c r="E90" s="78"/>
      <c r="F90" s="79" t="s">
        <v>60</v>
      </c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/>
      <c r="B91" s="78"/>
      <c r="C91" s="78"/>
      <c r="D91" s="78"/>
      <c r="E91" s="78"/>
      <c r="F91" s="80"/>
      <c r="G91" s="80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ht="15" x14ac:dyDescent="0.25">
      <c r="A92" s="78"/>
      <c r="B92" s="78"/>
      <c r="C92" s="78"/>
      <c r="D92" s="78"/>
      <c r="E92" s="78"/>
      <c r="F92" s="79"/>
      <c r="G92" s="79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ht="15" x14ac:dyDescent="0.25">
      <c r="A93" s="78" t="s">
        <v>61</v>
      </c>
      <c r="B93" s="78"/>
      <c r="C93" s="78"/>
      <c r="D93" s="78"/>
      <c r="E93" s="78"/>
      <c r="F93" s="79" t="s">
        <v>62</v>
      </c>
      <c r="G93" s="79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ht="15" x14ac:dyDescent="0.25">
      <c r="A94" s="78"/>
      <c r="B94" s="78"/>
      <c r="C94" s="78"/>
      <c r="D94" s="78"/>
      <c r="E94" s="78"/>
      <c r="F94" s="79"/>
      <c r="G94" s="79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ht="15" x14ac:dyDescent="0.25">
      <c r="A95" s="78"/>
      <c r="B95" s="78"/>
      <c r="C95" s="78"/>
      <c r="D95" s="78"/>
      <c r="E95" s="78"/>
      <c r="F95" s="80"/>
      <c r="G95" s="80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ht="15" x14ac:dyDescent="0.25">
      <c r="A96" s="78"/>
      <c r="B96" s="78"/>
      <c r="C96" s="78"/>
      <c r="D96" s="78"/>
      <c r="E96" s="78"/>
      <c r="F96" s="79"/>
      <c r="G96" s="7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ht="15" x14ac:dyDescent="0.25">
      <c r="A97" s="78"/>
      <c r="B97" s="78"/>
      <c r="C97" s="78"/>
      <c r="D97" s="78"/>
      <c r="E97" s="78"/>
      <c r="F97" s="79"/>
      <c r="G97" s="79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3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</sheetData>
  <mergeCells count="53">
    <mergeCell ref="F94:G94"/>
    <mergeCell ref="F96:G96"/>
    <mergeCell ref="F97:G97"/>
    <mergeCell ref="A84:G84"/>
    <mergeCell ref="A86:G86"/>
    <mergeCell ref="A87:G87"/>
    <mergeCell ref="F90:G90"/>
    <mergeCell ref="F92:G92"/>
    <mergeCell ref="F93:G93"/>
    <mergeCell ref="A76:G76"/>
    <mergeCell ref="A78:G78"/>
    <mergeCell ref="A79:G79"/>
    <mergeCell ref="A80:G80"/>
    <mergeCell ref="A82:G82"/>
    <mergeCell ref="A83:G83"/>
    <mergeCell ref="A68:E68"/>
    <mergeCell ref="F68:G68"/>
    <mergeCell ref="A69:B69"/>
    <mergeCell ref="D69:E69"/>
    <mergeCell ref="A74:G74"/>
    <mergeCell ref="A75:G75"/>
    <mergeCell ref="A65:B65"/>
    <mergeCell ref="D65:E65"/>
    <mergeCell ref="A66:B66"/>
    <mergeCell ref="D66:E66"/>
    <mergeCell ref="A67:B67"/>
    <mergeCell ref="D67:E67"/>
    <mergeCell ref="A58:E58"/>
    <mergeCell ref="F58:G58"/>
    <mergeCell ref="D59:E59"/>
    <mergeCell ref="A63:B63"/>
    <mergeCell ref="D63:E63"/>
    <mergeCell ref="A64:B64"/>
    <mergeCell ref="D64:E64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Салтыкова-Щедрина д. 54</vt:lpstr>
      <vt:lpstr>'ул Салтыкова-Щедрина д. 54'!АДРЕС</vt:lpstr>
      <vt:lpstr>'ул Салтыкова-Щедрина д. 54'!ВХДОЛГ</vt:lpstr>
      <vt:lpstr>'ул Салтыкова-Щедрина д. 54'!ВХСАЛЬДО</vt:lpstr>
      <vt:lpstr>'ул Салтыкова-Щедрина д. 54'!ДОГОВОР</vt:lpstr>
      <vt:lpstr>'ул Салтыкова-Щедрина д. 54'!ДОЛГ</vt:lpstr>
      <vt:lpstr>'ул Салтыкова-Щедрина д. 54'!ЗАТРАЧЕНОК</vt:lpstr>
      <vt:lpstr>'ул Салтыкова-Щедрина д. 54'!ЗАТРАЧЕНОТ</vt:lpstr>
      <vt:lpstr>'ул Салтыкова-Щедрина д. 54'!ЗАТРЕМ</vt:lpstr>
      <vt:lpstr>'ул Салтыкова-Щедрина д. 54'!ИСХДОЛГ</vt:lpstr>
      <vt:lpstr>'ул Салтыкова-Щедрина д. 54'!ИСХСАЛЬДО</vt:lpstr>
      <vt:lpstr>'ул Салтыкова-Щедрина д. 54'!КАП</vt:lpstr>
      <vt:lpstr>'ул Салтыкова-Щедрина д. 54'!КПЕРЕЧИСК</vt:lpstr>
      <vt:lpstr>'ул Салтыкова-Щедрина д. 54'!КПЕРЕЧИСТ</vt:lpstr>
      <vt:lpstr>'ул Салтыкова-Щедрина д. 54'!НАЧРЕМ</vt:lpstr>
      <vt:lpstr>'ул Салтыкова-Щедрина д. 54'!НЕЖНАЧРЕМ</vt:lpstr>
      <vt:lpstr>'ул Салтыкова-Щедрина д. 54'!ОПАЛЧЕНОТ</vt:lpstr>
      <vt:lpstr>'ул Салтыкова-Щедрина д. 54'!ОПЛАЧЕНОК</vt:lpstr>
      <vt:lpstr>'ул Салтыкова-Щедрина д. 54'!ОСТ</vt:lpstr>
      <vt:lpstr>'ул Салтыкова-Щедрина д. 54'!ПЛОЩАДЬ</vt:lpstr>
      <vt:lpstr>'ул Салтыкова-Щедрина д. 54'!РАЗМЕРПЛАТЫ</vt:lpstr>
      <vt:lpstr>'ул Салтыкова-Щедрина д. 54'!СНРЕМ</vt:lpstr>
      <vt:lpstr>'ул Салтыкова-Щедрина д. 54'!ТАРОТОП</vt:lpstr>
      <vt:lpstr>'ул Салтыкова-Щедрина д. 54'!ТАРХВС</vt:lpstr>
      <vt:lpstr>'ул Салтыкова-Щедрина д. 54'!ТБО</vt:lpstr>
      <vt:lpstr>'ул Салтыкова-Щедрина д. 54'!ТБОНАЧ</vt:lpstr>
      <vt:lpstr>'ул Салтыкова-Щедрина д. 54'!ТБОНЕД</vt:lpstr>
      <vt:lpstr>'ул Салтыкова-Щедрина д. 54'!ТБООПЛ</vt:lpstr>
      <vt:lpstr>'ул Салтыкова-Щедрина д. 54'!ТБОПОСТ</vt:lpstr>
      <vt:lpstr>'ул Салтыкова-Щедрина д. 54'!ТЕК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2018-03-30T12:49:48Z</dcterms:created>
  <dcterms:modified xsi:type="dcterms:W3CDTF">2018-03-30T12:49:48Z</dcterms:modified>
</cp:coreProperties>
</file>